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640" windowHeight="10530" tabRatio="915" firstSheet="2" activeTab="19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</sheets>
  <externalReferences>
    <externalReference r:id="rId27"/>
  </externalReference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<sst xmlns="http://schemas.openxmlformats.org/spreadsheetml/2006/main" count="484" uniqueCount="427">
  <si>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</si>
  <si>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</si>
  <si>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</si>
  <si>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</si>
  <si>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</si>
  <si>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</si>
  <si>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</si>
  <si>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</si>
  <si>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</si>
  <si>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</si>
  <si>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</si>
  <si>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</si>
  <si>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</si>
  <si>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</si>
  <si>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</si>
  <si>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</si>
  <si>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</si>
  <si>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</si>
  <si>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</si>
  <si>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</si>
  <si>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</si>
  <si>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</si>
  <si>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</si>
  <si>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</si>
  <si>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</si>
  <si>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</si>
  <si>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</si>
  <si>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</si>
  <si>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</si>
  <si>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</si>
  <si>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</si>
  <si>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</si>
  <si>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</si>
  <si>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</si>
  <si>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</si>
  <si>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</si>
  <si>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</si>
  <si>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</si>
  <si>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</si>
  <si>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</si>
  <si>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</si>
  <si>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</si>
  <si>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</si>
  <si>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</si>
  <si>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</si>
  <si>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</si>
  <si>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</si>
  <si>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</si>
  <si>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</si>
  <si>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</si>
  <si>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</si>
  <si>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</si>
  <si>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</si>
  <si>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</si>
  <si>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</si>
  <si>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</si>
  <si>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</si>
  <si>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</si>
  <si>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</si>
  <si>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</si>
  <si>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</si>
  <si>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</si>
  <si>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</si>
  <si>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</si>
  <si>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</si>
  <si>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</si>
  <si>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</si>
  <si>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</si>
  <si>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</si>
  <si>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</si>
  <si>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</si>
  <si>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</si>
  <si>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</si>
  <si>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</si>
  <si>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</si>
  <si>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</si>
  <si>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</si>
  <si>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</si>
  <si>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</si>
  <si>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</si>
  <si>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</si>
  <si>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</si>
  <si>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</si>
  <si>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</si>
  <si>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</si>
  <si>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</si>
  <si>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</si>
  <si>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</si>
  <si>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</si>
  <si>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</si>
  <si>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</si>
  <si>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</si>
  <si>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</si>
  <si>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</si>
  <si>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</si>
  <si>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</si>
  <si>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</si>
  <si>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</si>
  <si>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</si>
  <si>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</si>
  <si>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</si>
  <si>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</si>
  <si>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</si>
  <si>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</si>
  <si>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</si>
  <si>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</si>
  <si>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</si>
  <si>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</si>
  <si>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</si>
  <si>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</si>
  <si>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</si>
  <si>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</si>
  <si>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</si>
  <si>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</si>
  <si>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</si>
  <si>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</si>
  <si>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</si>
  <si>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</si>
  <si>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</si>
  <si>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</si>
  <si>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</si>
  <si>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</si>
  <si>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</si>
  <si>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</si>
  <si>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</si>
  <si>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</si>
  <si>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</si>
  <si>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</si>
  <si>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</si>
  <si>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</si>
  <si>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</si>
  <si>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</si>
  <si>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</si>
  <si>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</si>
  <si>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</si>
  <si>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</si>
  <si>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</si>
  <si>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</si>
  <si>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</si>
  <si>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</si>
  <si>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</si>
  <si>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</si>
  <si>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</si>
  <si>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</si>
  <si>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</si>
  <si>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</si>
  <si>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</si>
  <si>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</si>
  <si>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</si>
  <si>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</si>
  <si>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</si>
  <si>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</si>
  <si>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</si>
  <si>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</si>
  <si>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</si>
  <si>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</si>
  <si>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</si>
  <si>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</si>
  <si>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</si>
  <si>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</si>
  <si>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</si>
  <si>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</si>
  <si>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</si>
  <si>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</si>
  <si>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</si>
  <si>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</si>
  <si>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</si>
  <si>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</si>
  <si>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</si>
  <si>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</si>
  <si>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</si>
  <si>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</si>
  <si>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</si>
  <si>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</si>
  <si>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</si>
  <si>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</si>
  <si>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</si>
  <si>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</si>
  <si>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</si>
  <si>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</si>
  <si>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</si>
  <si>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</si>
  <si>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</si>
  <si>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</si>
  <si>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</si>
  <si>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</si>
  <si>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</si>
  <si>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</si>
  <si>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</si>
  <si>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</si>
  <si>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</si>
  <si>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</si>
  <si>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</si>
  <si>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</si>
  <si>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</si>
  <si>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</si>
  <si>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</si>
  <si>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</si>
  <si>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</si>
  <si>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</si>
  <si>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</si>
  <si>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</si>
  <si>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</si>
  <si>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</si>
  <si>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</si>
  <si>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</si>
  <si>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</si>
  <si>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</si>
  <si>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</si>
  <si>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</si>
  <si>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</si>
  <si>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</si>
  <si>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</si>
  <si>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</si>
  <si>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</si>
  <si>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</si>
  <si>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</si>
  <si>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</si>
  <si>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</si>
  <si>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</si>
  <si>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</si>
  <si>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</si>
  <si>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</si>
  <si>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</si>
  <si>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</si>
  <si>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</si>
  <si>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</si>
  <si>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</si>
  <si>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</si>
  <si>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</si>
  <si>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</si>
  <si>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</si>
  <si>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</si>
  <si>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</si>
  <si>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</si>
  <si>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</si>
  <si>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</si>
  <si>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</si>
  <si>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</si>
  <si>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</si>
  <si>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</si>
  <si>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</si>
  <si>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</si>
  <si>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</si>
  <si>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</si>
  <si>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</si>
  <si>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</si>
  <si>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</si>
  <si>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</si>
  <si>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</si>
  <si>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</si>
  <si>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</si>
  <si>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</si>
  <si>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</si>
  <si>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</si>
  <si>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</si>
  <si>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</si>
  <si>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</si>
  <si>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</si>
  <si>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</si>
  <si>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</si>
  <si>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</si>
  <si>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</si>
  <si>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</si>
  <si>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</si>
  <si>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</si>
  <si>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</si>
  <si>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</si>
  <si>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</si>
  <si>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</si>
  <si>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</si>
  <si>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</si>
  <si>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</si>
  <si>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</si>
  <si>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</si>
  <si>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</si>
  <si>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</si>
  <si>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</si>
  <si>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</si>
  <si>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</si>
  <si>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</si>
  <si>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</si>
  <si>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</si>
  <si>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</si>
  <si>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</si>
  <si>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</si>
  <si>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</si>
  <si>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</si>
  <si>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</si>
  <si>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</si>
  <si>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</si>
  <si>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</si>
  <si>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</si>
  <si>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</si>
  <si>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</si>
  <si>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</si>
  <si>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</si>
  <si>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</si>
  <si>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</si>
  <si>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</si>
  <si>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</si>
  <si>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</si>
  <si>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</si>
  <si>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</si>
  <si>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</si>
  <si>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</si>
  <si>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</si>
  <si>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</si>
  <si>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</si>
  <si>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</si>
  <si>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</si>
  <si>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</si>
  <si>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</si>
  <si>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</si>
  <si>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</si>
  <si>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</si>
  <si>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</si>
  <si>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</si>
  <si>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</si>
  <si>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</si>
  <si>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</si>
  <si>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</si>
  <si>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</si>
  <si>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</si>
  <si>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</si>
  <si>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</si>
  <si>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</si>
  <si>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</si>
  <si>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</si>
  <si>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</si>
  <si>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</si>
  <si>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</si>
  <si>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</si>
  <si>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</si>
  <si>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</si>
  <si>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</si>
  <si>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</si>
  <si>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</si>
  <si>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</si>
  <si>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</si>
  <si>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</si>
  <si>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</si>
  <si>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</si>
  <si>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</si>
  <si>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</si>
  <si>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</si>
  <si>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</si>
  <si>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</si>
  <si>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</si>
  <si>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</si>
  <si>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</si>
  <si>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</si>
  <si>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</si>
  <si>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</si>
  <si>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</si>
  <si>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</si>
  <si>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</si>
  <si>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</si>
  <si>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</si>
  <si>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</si>
  <si>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</si>
  <si>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</si>
  <si>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</si>
  <si>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</si>
  <si>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</si>
  <si>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</si>
  <si>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</si>
  <si>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</si>
  <si>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</si>
  <si>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</si>
  <si>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</si>
  <si>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</si>
  <si>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</si>
  <si>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</si>
  <si>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</si>
  <si>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</si>
  <si>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</si>
  <si>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</si>
  <si>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</si>
  <si>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</si>
  <si>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</si>
  <si>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</si>
  <si>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</si>
  <si>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</si>
  <si>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</si>
  <si>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</si>
  <si>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</si>
  <si>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</rPr>
      <t>2)</t>
    </r>
  </si>
  <si>
    <r>
      <t>Кроме того, часть здания (помещения)</t>
    </r>
    <r>
      <rPr>
        <sz val="8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</si>
  <si>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</si>
  <si>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</si>
  <si>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</si>
  <si>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</si>
  <si>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</si>
  <si>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</si>
  <si>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</si>
  <si>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</si>
  <si>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</si>
  <si>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</si>
  <si>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</si>
  <si>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</si>
  <si>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</si>
  <si>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</si>
  <si>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</si>
  <si>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</si>
  <si>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</si>
  <si>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</si>
  <si>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</si>
  <si>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</si>
  <si>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</si>
  <si>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</si>
  <si>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</si>
  <si>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</si>
  <si>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</si>
  <si>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</si>
  <si>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</si>
  <si>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</si>
  <si>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        </t>
  </si>
  <si>
    <t xml:space="preserve">            </t>
  </si>
  <si>
    <t xml:space="preserve">         </t>
  </si>
  <si>
    <t xml:space="preserve">             </t>
  </si>
  <si>
    <t xml:space="preserve"> Муниципальное бюджетное общеобразовательное учреждение "Средняя общеобразовательная школа № 31 с углубленным изучением отдельных предметов имени академика Святослава Фёдорова" города Чебоксары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</si>
  <si>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28015, Чувашская Республика, город Чебоксары, ул. Урукова, д. 11А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</si>
  <si>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cheb-school31@rchuv.ru</t>
  </si>
  <si>
    <t xml:space="preserve">Директор </t>
  </si>
  <si>
    <t>Соколова Л.В.</t>
  </si>
  <si>
    <t>8(8352)45-01-10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</si>
</sst>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(00\)"/>
    <numFmt numFmtId="165" formatCode="00"/>
    <numFmt numFmtId="166" formatCode="#,##0.0"/>
    <numFmt numFmtId="167" formatCode="0000000"/>
    <numFmt numFmtId="168" formatCode="[$-F800]dddd\,\ mmmm\ dd\,\ yyyy"/>
    <numFmt numFmtId="169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21" fillId="27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3" fontId="21" fillId="27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27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27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27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27" borderId="11" xfId="0" applyNumberFormat="1" applyFont="1" applyFill="1" applyBorder="1" applyAlignment="1" applyProtection="1">
      <alignment horizontal="right"/>
      <protection locked="0"/>
    </xf>
    <xf numFmtId="166" fontId="25" fillId="27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4" fillId="32" borderId="10" xfId="0" applyFont="1" applyFill="1" applyBorder="1" applyAlignment="1">
      <alignment vertical="center" wrapText="1"/>
    </xf>
    <xf numFmtId="0" fontId="34" fillId="32" borderId="10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27" borderId="10" xfId="0" applyNumberFormat="1" applyFont="1" applyFill="1" applyBorder="1" applyAlignment="1" applyProtection="1">
      <alignment horizontal="right" wrapText="1"/>
      <protection locked="0"/>
    </xf>
    <xf numFmtId="0" fontId="28" fillId="32" borderId="0" xfId="0" applyFont="1" applyFill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167" fontId="3" fillId="0" borderId="18" xfId="0" applyNumberFormat="1" applyFont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center"/>
    </xf>
    <xf numFmtId="0" fontId="3" fillId="27" borderId="17" xfId="0" applyFont="1" applyFill="1" applyBorder="1" applyAlignment="1" applyProtection="1">
      <alignment horizontal="center" vertical="center"/>
      <protection locked="0"/>
    </xf>
    <xf numFmtId="0" fontId="3" fillId="27" borderId="18" xfId="0" applyFont="1" applyFill="1" applyBorder="1" applyAlignment="1" applyProtection="1">
      <alignment horizontal="center" vertical="center"/>
      <protection locked="0"/>
    </xf>
    <xf numFmtId="0" fontId="3" fillId="27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0" fillId="27" borderId="15" xfId="0" applyFont="1" applyFill="1" applyBorder="1" applyAlignment="1" applyProtection="1">
      <alignment vertical="center" wrapText="1"/>
      <protection locked="0"/>
    </xf>
    <xf numFmtId="0" fontId="30" fillId="27" borderId="16" xfId="0" applyFont="1" applyFill="1" applyBorder="1" applyAlignment="1" applyProtection="1">
      <alignment vertical="center" wrapText="1"/>
      <protection locked="0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27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27" borderId="11" xfId="0" applyFont="1" applyFill="1" applyBorder="1" applyAlignment="1" applyProtection="1">
      <alignment vertical="center" wrapText="1"/>
      <protection locked="0"/>
    </xf>
    <xf numFmtId="0" fontId="30" fillId="27" borderId="33" xfId="0" applyFont="1" applyFill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5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" fillId="27" borderId="25" xfId="0" applyFont="1" applyFill="1" applyBorder="1" applyAlignment="1" applyProtection="1">
      <alignment/>
      <protection locked="0"/>
    </xf>
    <xf numFmtId="168" fontId="4" fillId="27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PC-419-3\AppData\Local\Temp\_6L30O8U6O\_6L30O8U6P.JPG" TargetMode="External" /><Relationship Id="rId2" Type="http://schemas.openxmlformats.org/officeDocument/2006/relationships/image" Target="file://C:\Users\PC-419-3\AppData\Local\Temp\_6L30O8U68\_6L30O8U69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77</xdr:col>
      <xdr:colOff>0</xdr:colOff>
      <xdr:row>37</xdr:row>
      <xdr:rowOff>161925</xdr:rowOff>
    </xdr:from>
    <xdr:to>
      <xdr:col>85</xdr:col>
      <xdr:colOff>47625</xdr:colOff>
      <xdr:row>43</xdr:row>
      <xdr:rowOff>19050</xdr:rowOff>
    </xdr:to>
    <xdr:pic>
      <xdr:nvPicPr>
        <xdr:cNvPr id="1" name="Рисунок 1" descr="C:\Users\PC-419-3\AppData\Local\Temp\_6L30O8U6O\_6L30O8U6P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0267950" y="624840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 descr="C:\Users\PC-419-3\AppData\Local\Temp\_6L30O8U68\_6L30O8U69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267450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&#1082;&#1086;&#1084;&#1087;%20&#1043;&#1088;&#1080;&#1075;&#1086;&#1088;&#1100;&#1077;&#1074;&#1072;\D%20&#1076;&#1080;&#1089;&#1082;\12\&#1043;&#1088;&#1080;&#1075;&#1086;&#1088;&#1100;&#1077;&#1074;&#1072;%20&#1045;.&#1042;\&#1054;&#1090;&#1095;&#1077;&#1090;&#1099;\&#1054;&#1054;%20-2%20-%202022\&#1057;&#1054;&#1064;%20&#8470;%2031%20&#1054;&#1054;-2-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.1"/>
      <sheetName val="Раздел 1.1.1"/>
      <sheetName val="Раздел 1.2"/>
      <sheetName val="Раздел 1.3"/>
      <sheetName val="Раздел 1.4"/>
      <sheetName val="Раздел 1.5"/>
      <sheetName val="Раздел 1.6"/>
      <sheetName val="Раздел 2.1"/>
      <sheetName val="Раздел 2.2"/>
      <sheetName val="Раздел 2.3"/>
      <sheetName val="Раздел 2.4"/>
      <sheetName val="Раздел 2.5"/>
      <sheetName val="Раздел 2.6"/>
      <sheetName val="Раздел 2.7"/>
      <sheetName val="Раздел 3.1"/>
      <sheetName val="Раздел 3.2"/>
      <sheetName val="Раздел 3.3"/>
      <sheetName val="Раздел 3.4"/>
      <sheetName val="Раздел 3.5"/>
      <sheetName val="Раздел 3.6"/>
      <sheetName val="Spravichnik"/>
      <sheetName val="Флак"/>
      <sheetName val="Rezerv"/>
    </sheetNames>
    <sheetDataSet>
      <sheetData sheetId="1">
        <row r="21"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0</v>
          </cell>
          <cell r="U21">
            <v>0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>
            <v>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</v>
          </cell>
        </row>
      </sheetData>
      <sheetData sheetId="2">
        <row r="21">
          <cell r="P21">
            <v>1966</v>
          </cell>
          <cell r="Q21">
            <v>2021</v>
          </cell>
          <cell r="R21">
            <v>0</v>
          </cell>
          <cell r="S21">
            <v>1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</sheetData>
      <sheetData sheetId="6">
        <row r="21">
          <cell r="P21">
            <v>5517</v>
          </cell>
          <cell r="Q21">
            <v>0</v>
          </cell>
          <cell r="R21">
            <v>0</v>
          </cell>
          <cell r="S21">
            <v>5517</v>
          </cell>
          <cell r="T21">
            <v>0</v>
          </cell>
          <cell r="U21">
            <v>0</v>
          </cell>
        </row>
        <row r="22">
          <cell r="P22">
            <v>3455</v>
          </cell>
          <cell r="Q22">
            <v>0</v>
          </cell>
          <cell r="R22">
            <v>0</v>
          </cell>
          <cell r="S22">
            <v>3455</v>
          </cell>
          <cell r="T22">
            <v>0</v>
          </cell>
          <cell r="U22">
            <v>0</v>
          </cell>
        </row>
        <row r="23">
          <cell r="P23">
            <v>281</v>
          </cell>
          <cell r="Q23">
            <v>0</v>
          </cell>
          <cell r="R23">
            <v>0</v>
          </cell>
          <cell r="S23">
            <v>281</v>
          </cell>
          <cell r="T23">
            <v>0</v>
          </cell>
          <cell r="U23">
            <v>0</v>
          </cell>
        </row>
        <row r="24">
          <cell r="P24">
            <v>2062</v>
          </cell>
          <cell r="Q24">
            <v>0</v>
          </cell>
          <cell r="R24">
            <v>0</v>
          </cell>
          <cell r="S24">
            <v>2062</v>
          </cell>
          <cell r="T24">
            <v>0</v>
          </cell>
          <cell r="U24">
            <v>0</v>
          </cell>
        </row>
        <row r="25">
          <cell r="P25">
            <v>44</v>
          </cell>
          <cell r="Q25">
            <v>0</v>
          </cell>
          <cell r="R25">
            <v>0</v>
          </cell>
          <cell r="S25">
            <v>44</v>
          </cell>
          <cell r="T25">
            <v>0</v>
          </cell>
          <cell r="U25">
            <v>0</v>
          </cell>
        </row>
        <row r="26"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P28">
            <v>15013</v>
          </cell>
          <cell r="Q28">
            <v>0</v>
          </cell>
          <cell r="R28">
            <v>0</v>
          </cell>
          <cell r="S28">
            <v>15013</v>
          </cell>
          <cell r="T28">
            <v>0</v>
          </cell>
          <cell r="U28">
            <v>0</v>
          </cell>
        </row>
        <row r="29">
          <cell r="P29">
            <v>5424</v>
          </cell>
          <cell r="Q29">
            <v>0</v>
          </cell>
          <cell r="R29">
            <v>0</v>
          </cell>
          <cell r="S29">
            <v>5424</v>
          </cell>
          <cell r="T29">
            <v>0</v>
          </cell>
          <cell r="U29">
            <v>0</v>
          </cell>
        </row>
        <row r="30"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</sheetData>
      <sheetData sheetId="8">
        <row r="21">
          <cell r="P21">
            <v>58</v>
          </cell>
          <cell r="Q21">
            <v>52</v>
          </cell>
          <cell r="R21">
            <v>12</v>
          </cell>
        </row>
        <row r="22">
          <cell r="P22">
            <v>4</v>
          </cell>
          <cell r="Q22">
            <v>2</v>
          </cell>
          <cell r="R22">
            <v>2</v>
          </cell>
        </row>
        <row r="23">
          <cell r="P23">
            <v>0</v>
          </cell>
          <cell r="Q23">
            <v>0</v>
          </cell>
          <cell r="R23">
            <v>0</v>
          </cell>
        </row>
        <row r="24">
          <cell r="P24">
            <v>58</v>
          </cell>
          <cell r="Q24">
            <v>52</v>
          </cell>
          <cell r="R24">
            <v>12</v>
          </cell>
        </row>
        <row r="25">
          <cell r="P25">
            <v>58</v>
          </cell>
          <cell r="Q25">
            <v>12</v>
          </cell>
          <cell r="R25">
            <v>12</v>
          </cell>
        </row>
        <row r="26">
          <cell r="P26">
            <v>58</v>
          </cell>
          <cell r="Q26">
            <v>52</v>
          </cell>
          <cell r="R26">
            <v>12</v>
          </cell>
        </row>
        <row r="27">
          <cell r="P27">
            <v>0</v>
          </cell>
          <cell r="Q27">
            <v>0</v>
          </cell>
          <cell r="R27">
            <v>0</v>
          </cell>
        </row>
        <row r="28">
          <cell r="P28">
            <v>2</v>
          </cell>
        </row>
        <row r="29">
          <cell r="P29">
            <v>2</v>
          </cell>
        </row>
        <row r="31">
          <cell r="P31">
            <v>3</v>
          </cell>
        </row>
        <row r="32">
          <cell r="P32">
            <v>4</v>
          </cell>
        </row>
        <row r="33">
          <cell r="P33">
            <v>0</v>
          </cell>
        </row>
        <row r="34">
          <cell r="P34">
            <v>23</v>
          </cell>
        </row>
        <row r="35">
          <cell r="P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9">
      <selection activeCell="X30" sqref="X30:CF30"/>
    </sheetView>
  </sheetViews>
  <sheetFormatPr defaultColWidth="9.00390625" defaultRowHeight="12.75"/>
  <cols>
    <col min="1" max="84" width="1.75390625" style="43" customWidth="1"/>
    <col min="85" max="85" width="1.75390625" style="43" hidden="1" customWidth="1"/>
    <col min="86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27" t="s">
        <v>143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9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89" t="s">
        <v>144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1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39.75" customHeight="1" thickBot="1">
      <c r="E16" s="130" t="s">
        <v>385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2"/>
    </row>
    <row r="17" ht="15" customHeight="1"/>
    <row r="18" spans="8:76" ht="15" customHeight="1" hidden="1" thickBot="1">
      <c r="H18" s="89" t="s">
        <v>145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1"/>
    </row>
    <row r="19" ht="15" customHeight="1" thickBot="1"/>
    <row r="20" spans="11:73" ht="34.5" customHeight="1">
      <c r="K20" s="111" t="s">
        <v>193</v>
      </c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3"/>
    </row>
    <row r="21" spans="11:73" ht="15" customHeight="1" thickBot="1">
      <c r="K21" s="114" t="s">
        <v>153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6">
        <v>2022</v>
      </c>
      <c r="AP21" s="116"/>
      <c r="AQ21" s="116"/>
      <c r="AR21" s="117" t="s">
        <v>154</v>
      </c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8"/>
    </row>
    <row r="22" ht="15" customHeight="1" thickBot="1"/>
    <row r="23" spans="1:84" ht="15" thickBot="1">
      <c r="A23" s="86" t="s">
        <v>146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8"/>
      <c r="AY23" s="89" t="s">
        <v>147</v>
      </c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1"/>
      <c r="BQ23" s="92" t="s">
        <v>152</v>
      </c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4"/>
      <c r="CD23" s="48"/>
      <c r="CE23" s="48"/>
      <c r="CF23" s="49"/>
    </row>
    <row r="24" spans="1:84" ht="54.75" customHeight="1">
      <c r="A24" s="105" t="s">
        <v>386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7"/>
      <c r="AY24" s="108" t="s">
        <v>308</v>
      </c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10"/>
      <c r="BO24" s="119" t="s">
        <v>401</v>
      </c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51"/>
    </row>
    <row r="25" spans="1:84" ht="30" customHeight="1">
      <c r="A25" s="99" t="s">
        <v>369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1"/>
      <c r="AY25" s="140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2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51"/>
    </row>
    <row r="26" spans="1:84" ht="24.75" customHeight="1" thickBot="1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9"/>
      <c r="AY26" s="143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5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51"/>
    </row>
    <row r="27" spans="1:84" ht="15.75" thickBot="1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8"/>
      <c r="AY27" s="102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4"/>
      <c r="BP27" s="50"/>
      <c r="BQ27" s="50"/>
      <c r="BR27" s="50"/>
      <c r="BS27" s="89" t="s">
        <v>309</v>
      </c>
      <c r="BT27" s="90"/>
      <c r="BU27" s="90"/>
      <c r="BV27" s="90"/>
      <c r="BW27" s="90"/>
      <c r="BX27" s="90"/>
      <c r="BY27" s="90"/>
      <c r="BZ27" s="90"/>
      <c r="CA27" s="91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133" t="s">
        <v>148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5" t="s">
        <v>421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6"/>
    </row>
    <row r="30" spans="1:84" ht="30" customHeight="1" thickBot="1">
      <c r="A30" s="95" t="s">
        <v>149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7" t="s">
        <v>422</v>
      </c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8"/>
    </row>
    <row r="31" spans="1:84" ht="13.5" customHeight="1" thickBot="1">
      <c r="A31" s="120" t="s">
        <v>150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89" t="s">
        <v>91</v>
      </c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1"/>
    </row>
    <row r="32" spans="1:84" ht="12.75" customHeight="1">
      <c r="A32" s="10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22"/>
      <c r="V32" s="126" t="s">
        <v>151</v>
      </c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26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26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10"/>
    </row>
    <row r="33" spans="1:84" ht="12.75">
      <c r="A33" s="10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22"/>
      <c r="V33" s="12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26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26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10"/>
    </row>
    <row r="34" spans="1:84" ht="12.75">
      <c r="A34" s="10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22"/>
      <c r="V34" s="12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26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26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10"/>
    </row>
    <row r="35" spans="1:84" ht="12.75">
      <c r="A35" s="10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2"/>
      <c r="V35" s="12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26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26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10"/>
    </row>
    <row r="36" spans="1:84" ht="12.75">
      <c r="A36" s="123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5"/>
      <c r="V36" s="102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2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2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4"/>
    </row>
    <row r="37" spans="1:84" ht="13.5" thickBot="1">
      <c r="A37" s="77">
        <v>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77">
        <v>2</v>
      </c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9"/>
      <c r="AQ37" s="77">
        <v>3</v>
      </c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9"/>
      <c r="BL37" s="77">
        <v>4</v>
      </c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9"/>
    </row>
    <row r="38" spans="1:85" ht="13.5" thickBot="1">
      <c r="A38" s="80">
        <v>609564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2"/>
      <c r="V38" s="83" t="s">
        <v>417</v>
      </c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5"/>
      <c r="AQ38" s="83" t="s">
        <v>418</v>
      </c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5"/>
      <c r="BL38" s="83" t="s">
        <v>419</v>
      </c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5"/>
      <c r="CG38" s="76" t="s">
        <v>420</v>
      </c>
    </row>
    <row r="39" ht="12.75"/>
    <row r="40" ht="12.75"/>
    <row r="41" ht="12.75"/>
    <row r="42" ht="12.75"/>
    <row r="43" ht="12.75"/>
  </sheetData>
  <sheetProtection password="DA49" sheet="1" objects="1" scenarios="1" selectLockedCells="1"/>
  <mergeCells count="38"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A27:AX27"/>
    <mergeCell ref="K20:BU20"/>
    <mergeCell ref="K21:AN21"/>
    <mergeCell ref="AO21:AQ21"/>
    <mergeCell ref="AR21:BU21"/>
    <mergeCell ref="BO24:CE26"/>
    <mergeCell ref="A31:U36"/>
    <mergeCell ref="V31:CF31"/>
    <mergeCell ref="V32:AP36"/>
    <mergeCell ref="AQ32:BK36"/>
    <mergeCell ref="BL32:CF36"/>
    <mergeCell ref="A23:AX23"/>
    <mergeCell ref="AY23:BM23"/>
    <mergeCell ref="BQ23:CC23"/>
    <mergeCell ref="A30:W30"/>
    <mergeCell ref="X30:CF30"/>
    <mergeCell ref="A25:AX25"/>
    <mergeCell ref="BS27:CA27"/>
    <mergeCell ref="AY27:BM27"/>
    <mergeCell ref="A24:AX24"/>
    <mergeCell ref="AY24:BM24"/>
    <mergeCell ref="A37:U37"/>
    <mergeCell ref="V37:AP37"/>
    <mergeCell ref="AQ37:BK37"/>
    <mergeCell ref="BL37:CF37"/>
    <mergeCell ref="A38:U38"/>
    <mergeCell ref="V38:AP38"/>
    <mergeCell ref="AQ38:BK38"/>
    <mergeCell ref="BL38:CF38"/>
  </mergeCells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Q27" sqref="Q27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49" t="s">
        <v>60</v>
      </c>
      <c r="Q18" s="149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4">
        <v>0</v>
      </c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0</v>
      </c>
      <c r="Q24" s="4">
        <v>0</v>
      </c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0</v>
      </c>
      <c r="Q25" s="4">
        <v>0</v>
      </c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1</v>
      </c>
      <c r="Q28" s="4">
        <v>0</v>
      </c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0</v>
      </c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0</v>
      </c>
    </row>
    <row r="31" spans="1:17" ht="15.7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4" sqref="P24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71" t="s">
        <v>413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ht="12.75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49" t="s">
        <v>0</v>
      </c>
      <c r="B19" s="1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ht="12.75">
      <c r="A20" s="169">
        <v>1</v>
      </c>
      <c r="B20" s="16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70" t="s">
        <v>406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</v>
      </c>
      <c r="Q21" s="12"/>
    </row>
    <row r="22" spans="1:17" ht="54.75" customHeight="1">
      <c r="A22" s="170" t="s">
        <v>415</v>
      </c>
      <c r="B22" s="17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8</v>
      </c>
      <c r="Q22" s="12"/>
    </row>
    <row r="23" spans="1:17" ht="30" customHeight="1">
      <c r="A23" s="170" t="s">
        <v>407</v>
      </c>
      <c r="B23" s="17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12"/>
    </row>
    <row r="24" spans="1:17" ht="30" customHeight="1">
      <c r="A24" s="170" t="s">
        <v>405</v>
      </c>
      <c r="B24" s="17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8:P8"/>
    <mergeCell ref="A9:P9"/>
    <mergeCell ref="A10:P10"/>
    <mergeCell ref="A2:P2"/>
    <mergeCell ref="A3:P3"/>
    <mergeCell ref="A4:P4"/>
    <mergeCell ref="A5:P5"/>
    <mergeCell ref="A6:P6"/>
    <mergeCell ref="A7:P7"/>
    <mergeCell ref="A26:P26"/>
    <mergeCell ref="A19:B19"/>
    <mergeCell ref="A20:B20"/>
    <mergeCell ref="A21:B21"/>
    <mergeCell ref="A22:B22"/>
    <mergeCell ref="A11:P11"/>
    <mergeCell ref="A23:B23"/>
    <mergeCell ref="A24:B24"/>
    <mergeCell ref="A12:P12"/>
    <mergeCell ref="A13:P13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7.75390625" style="10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R22" sqref="R22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49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9" t="s">
        <v>6</v>
      </c>
      <c r="P18" s="164" t="s">
        <v>382</v>
      </c>
      <c r="Q18" s="164"/>
      <c r="R18" s="164"/>
    </row>
    <row r="19" spans="1:18" ht="30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107</v>
      </c>
      <c r="Q19" s="11" t="s">
        <v>97</v>
      </c>
      <c r="R19" s="11" t="s">
        <v>98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1</v>
      </c>
      <c r="R21" s="4">
        <v>1</v>
      </c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R29" sqref="R29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1709</v>
      </c>
      <c r="Q21" s="4">
        <v>0</v>
      </c>
      <c r="R21" s="4">
        <v>33209</v>
      </c>
    </row>
    <row r="22" spans="1:18" ht="25.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1039</v>
      </c>
      <c r="Q22" s="4">
        <v>0</v>
      </c>
      <c r="R22" s="4">
        <v>14158</v>
      </c>
    </row>
    <row r="23" spans="1:18" ht="15.7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666</v>
      </c>
      <c r="Q23" s="4">
        <v>0</v>
      </c>
      <c r="R23" s="4">
        <v>2813</v>
      </c>
    </row>
    <row r="24" spans="1:18" ht="15.7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0</v>
      </c>
      <c r="R24" s="4">
        <v>16198</v>
      </c>
    </row>
    <row r="25" spans="1:18" ht="15.7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4</v>
      </c>
      <c r="Q25" s="4">
        <v>0</v>
      </c>
      <c r="R25" s="4">
        <v>40</v>
      </c>
    </row>
    <row r="26" spans="1:18" ht="25.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1709</v>
      </c>
      <c r="Q26" s="4">
        <v>0</v>
      </c>
      <c r="R26" s="4">
        <v>33008</v>
      </c>
    </row>
    <row r="27" spans="1:18" ht="15.7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201</v>
      </c>
    </row>
    <row r="28" spans="1:18" ht="15.7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20">
      <selection activeCell="P24" sqref="P24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12</v>
      </c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931</v>
      </c>
    </row>
    <row r="25" spans="1:16" ht="15.7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7229</v>
      </c>
    </row>
    <row r="26" spans="1:16" ht="25.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</v>
      </c>
    </row>
    <row r="27" spans="1:16" ht="15.7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30" activeCellId="1" sqref="P21 P30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243</v>
      </c>
      <c r="Q18" s="174" t="s">
        <v>105</v>
      </c>
      <c r="R18" s="175"/>
    </row>
    <row r="19" spans="1:18" ht="19.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34" t="s">
        <v>379</v>
      </c>
      <c r="R19" s="11" t="s">
        <v>106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f>P22+P26+P27+P28+P29</f>
        <v>47799.100000000006</v>
      </c>
      <c r="Q21" s="42">
        <f>Q22+Q26+Q27+Q28+Q29</f>
        <v>47663.100000000006</v>
      </c>
      <c r="R21" s="42">
        <f>R22+R26+R27+R28+R29</f>
        <v>136</v>
      </c>
    </row>
    <row r="22" spans="1:18" ht="25.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f>P23+P24+P25</f>
        <v>45162.3</v>
      </c>
      <c r="Q22" s="42">
        <f>Q23+Q24+Q25</f>
        <v>45162.3</v>
      </c>
      <c r="R22" s="42">
        <f>R23+R24+R25</f>
        <v>0</v>
      </c>
    </row>
    <row r="23" spans="1:18" ht="25.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f>Q23+R23</f>
        <v>6680.1</v>
      </c>
      <c r="Q23" s="42">
        <v>6680.1</v>
      </c>
      <c r="R23" s="42"/>
    </row>
    <row r="24" spans="1:18" ht="15.7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f aca="true" t="shared" si="0" ref="P24:P29">Q24+R24</f>
        <v>33769.9</v>
      </c>
      <c r="Q24" s="42">
        <v>33769.9</v>
      </c>
      <c r="R24" s="42"/>
    </row>
    <row r="25" spans="1:18" ht="15.7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f t="shared" si="0"/>
        <v>4712.3</v>
      </c>
      <c r="Q25" s="42">
        <v>4712.3</v>
      </c>
      <c r="R25" s="42"/>
    </row>
    <row r="26" spans="1:18" ht="15.7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f t="shared" si="0"/>
        <v>14.4</v>
      </c>
      <c r="Q26" s="42"/>
      <c r="R26" s="42">
        <v>14.4</v>
      </c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f t="shared" si="0"/>
        <v>2622.4</v>
      </c>
      <c r="Q27" s="42">
        <v>2500.8</v>
      </c>
      <c r="R27" s="42">
        <v>121.6</v>
      </c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f t="shared" si="0"/>
        <v>0</v>
      </c>
      <c r="Q28" s="42"/>
      <c r="R28" s="42"/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>
        <f t="shared" si="0"/>
        <v>0</v>
      </c>
      <c r="Q29" s="42"/>
      <c r="R29" s="42"/>
    </row>
    <row r="30" spans="1:16" ht="49.5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440.5</v>
      </c>
    </row>
    <row r="31" spans="1:16" ht="15.7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2579.4</v>
      </c>
    </row>
    <row r="32" spans="1:16" ht="49.5" customHeight="1">
      <c r="A32" s="23" t="s">
        <v>302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35" activeCellId="1" sqref="P21 P35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122</v>
      </c>
      <c r="R18" s="149"/>
    </row>
    <row r="19" spans="1:18" ht="76.5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248</v>
      </c>
      <c r="R19" s="11" t="s">
        <v>249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>P22+P26+P33+P34</f>
        <v>44925.4</v>
      </c>
      <c r="Q21" s="38">
        <f>Q22+Q26+Q33+Q34</f>
        <v>42701.5</v>
      </c>
      <c r="R21" s="38">
        <f>R22+R26+R33+R34</f>
        <v>34580</v>
      </c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f>P23+P24+P25</f>
        <v>34835.9</v>
      </c>
      <c r="Q22" s="38">
        <f>Q23+Q24+Q25</f>
        <v>33633.7</v>
      </c>
      <c r="R22" s="38">
        <f>R23+R24+R25</f>
        <v>31222.7</v>
      </c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26657.5</v>
      </c>
      <c r="Q23" s="38">
        <v>25734.2</v>
      </c>
      <c r="R23" s="38">
        <v>23882.4</v>
      </c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121.1</v>
      </c>
      <c r="Q24" s="38">
        <v>121.1</v>
      </c>
      <c r="R24" s="38">
        <v>121.1</v>
      </c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8057.3</v>
      </c>
      <c r="Q25" s="38">
        <v>7778.4</v>
      </c>
      <c r="R25" s="38">
        <v>7219.2</v>
      </c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f>P27+P28+P29+P30+P31+P32</f>
        <v>9598.400000000001</v>
      </c>
      <c r="Q26" s="38">
        <f>Q27+Q28+Q29+Q30+Q31+Q32</f>
        <v>8600</v>
      </c>
      <c r="R26" s="38">
        <f>R27+R28+R29+R30+R31+R32</f>
        <v>2901.6999999999994</v>
      </c>
    </row>
    <row r="27" spans="1:18" ht="25.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23.5</v>
      </c>
      <c r="Q27" s="38">
        <v>22.7</v>
      </c>
      <c r="R27" s="38">
        <v>22.7</v>
      </c>
    </row>
    <row r="28" spans="1:18" ht="15.7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2542.4</v>
      </c>
      <c r="Q29" s="38">
        <v>2542.4</v>
      </c>
      <c r="R29" s="38">
        <v>2533.1</v>
      </c>
    </row>
    <row r="30" spans="1:18" ht="15.7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1436.7</v>
      </c>
      <c r="Q31" s="38">
        <v>1234.1</v>
      </c>
      <c r="R31" s="38">
        <v>79.2</v>
      </c>
    </row>
    <row r="32" spans="1:18" ht="15.7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5595.8</v>
      </c>
      <c r="Q32" s="38">
        <v>4800.8</v>
      </c>
      <c r="R32" s="38">
        <v>266.7</v>
      </c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6.5</v>
      </c>
      <c r="Q33" s="38">
        <v>6.5</v>
      </c>
      <c r="R33" s="38"/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484.6</v>
      </c>
      <c r="Q34" s="38">
        <v>461.3</v>
      </c>
      <c r="R34" s="38">
        <v>455.6</v>
      </c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f>P36+P37</f>
        <v>734.8</v>
      </c>
      <c r="Q35" s="38">
        <f>Q36+Q37</f>
        <v>579.6</v>
      </c>
      <c r="R35" s="38">
        <f>R36+R37</f>
        <v>90.7</v>
      </c>
    </row>
    <row r="36" spans="1:18" ht="25.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569.9</v>
      </c>
      <c r="Q36" s="38">
        <v>488.9</v>
      </c>
      <c r="R36" s="38"/>
    </row>
    <row r="37" spans="1:18" ht="15.7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164.9</v>
      </c>
      <c r="Q37" s="38">
        <v>90.7</v>
      </c>
      <c r="R37" s="38">
        <v>90.7</v>
      </c>
    </row>
    <row r="38" spans="1:18" ht="15.7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/>
      <c r="Q39" s="38"/>
      <c r="R39" s="38"/>
    </row>
    <row r="40" spans="1:16" ht="34.5" customHeight="1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T21" activeCellId="1" sqref="R21 T21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17" width="13.75390625" style="10" customWidth="1"/>
    <col min="18" max="18" width="16.75390625" style="10" customWidth="1"/>
    <col min="19" max="20" width="13.75390625" style="10" customWidth="1"/>
    <col min="21" max="21" width="16.75390625" style="10" customWidth="1"/>
    <col min="22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49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9" t="s">
        <v>6</v>
      </c>
      <c r="P17" s="149" t="s">
        <v>125</v>
      </c>
      <c r="Q17" s="149"/>
      <c r="R17" s="149" t="s">
        <v>126</v>
      </c>
      <c r="S17" s="149"/>
      <c r="T17" s="149"/>
      <c r="U17" s="149" t="s">
        <v>127</v>
      </c>
      <c r="V17" s="149"/>
      <c r="W17" s="149"/>
      <c r="X17" s="149"/>
      <c r="Y17" s="149"/>
      <c r="Z17" s="149"/>
    </row>
    <row r="18" spans="1:26" ht="30" customHeight="1">
      <c r="A18" s="14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/>
      <c r="P18" s="149" t="s">
        <v>393</v>
      </c>
      <c r="Q18" s="149" t="s">
        <v>392</v>
      </c>
      <c r="R18" s="149" t="s">
        <v>139</v>
      </c>
      <c r="S18" s="149"/>
      <c r="T18" s="149" t="s">
        <v>304</v>
      </c>
      <c r="U18" s="149" t="s">
        <v>138</v>
      </c>
      <c r="V18" s="149"/>
      <c r="W18" s="149"/>
      <c r="X18" s="149" t="s">
        <v>128</v>
      </c>
      <c r="Y18" s="149"/>
      <c r="Z18" s="149"/>
    </row>
    <row r="19" spans="1:26" ht="54.7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129</v>
      </c>
      <c r="S19" s="11" t="s">
        <v>391</v>
      </c>
      <c r="T19" s="149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63.9</v>
      </c>
      <c r="Q21" s="38">
        <v>4.699999999999999</v>
      </c>
      <c r="R21" s="38">
        <v>25346.800000000003</v>
      </c>
      <c r="S21" s="38">
        <v>1038.1</v>
      </c>
      <c r="T21" s="38">
        <v>1294</v>
      </c>
      <c r="U21" s="38">
        <v>24453.4</v>
      </c>
      <c r="V21" s="38">
        <v>0</v>
      </c>
      <c r="W21" s="38">
        <v>893.4000000000001</v>
      </c>
      <c r="X21" s="38">
        <v>1264.2</v>
      </c>
      <c r="Y21" s="38">
        <v>0</v>
      </c>
      <c r="Z21" s="38">
        <v>29.8</v>
      </c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3.8</v>
      </c>
      <c r="Q22" s="38">
        <v>0</v>
      </c>
      <c r="R22" s="38">
        <v>2595.7</v>
      </c>
      <c r="S22" s="38">
        <v>322.70000000000005</v>
      </c>
      <c r="T22" s="38">
        <v>0</v>
      </c>
      <c r="U22" s="38">
        <v>2447.9</v>
      </c>
      <c r="V22" s="38">
        <v>0</v>
      </c>
      <c r="W22" s="38">
        <v>147.8</v>
      </c>
      <c r="X22" s="38">
        <v>0</v>
      </c>
      <c r="Y22" s="38">
        <v>0</v>
      </c>
      <c r="Z22" s="38">
        <v>0</v>
      </c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3.8</v>
      </c>
      <c r="Q23" s="38">
        <v>0</v>
      </c>
      <c r="R23" s="38">
        <v>2595.7</v>
      </c>
      <c r="S23" s="38">
        <v>322.70000000000005</v>
      </c>
      <c r="T23" s="38">
        <v>0</v>
      </c>
      <c r="U23" s="38">
        <v>2447.9</v>
      </c>
      <c r="V23" s="38">
        <v>0</v>
      </c>
      <c r="W23" s="38">
        <v>147.8</v>
      </c>
      <c r="X23" s="38">
        <v>0</v>
      </c>
      <c r="Y23" s="38">
        <v>0</v>
      </c>
      <c r="Z23" s="38">
        <v>0</v>
      </c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43</v>
      </c>
      <c r="Q24" s="38">
        <v>1.4</v>
      </c>
      <c r="R24" s="38">
        <v>18401.2</v>
      </c>
      <c r="S24" s="38">
        <v>610.5999999999999</v>
      </c>
      <c r="T24" s="38">
        <v>540</v>
      </c>
      <c r="U24" s="38">
        <v>17655.6</v>
      </c>
      <c r="V24" s="38">
        <v>0</v>
      </c>
      <c r="W24" s="38">
        <v>745.6</v>
      </c>
      <c r="X24" s="38">
        <v>540</v>
      </c>
      <c r="Y24" s="38">
        <v>0</v>
      </c>
      <c r="Z24" s="38">
        <v>0</v>
      </c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37.6</v>
      </c>
      <c r="Q25" s="38">
        <v>1.3</v>
      </c>
      <c r="R25" s="38">
        <v>16598.300000000003</v>
      </c>
      <c r="S25" s="38">
        <v>436.2</v>
      </c>
      <c r="T25" s="38">
        <v>526</v>
      </c>
      <c r="U25" s="38">
        <v>15902.9</v>
      </c>
      <c r="V25" s="38">
        <v>0</v>
      </c>
      <c r="W25" s="38">
        <v>695.4</v>
      </c>
      <c r="X25" s="38">
        <v>526</v>
      </c>
      <c r="Y25" s="38">
        <v>0</v>
      </c>
      <c r="Z25" s="38">
        <v>0</v>
      </c>
    </row>
    <row r="26" spans="1:26" ht="15.7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f>P21-P22-P24</f>
        <v>17.1</v>
      </c>
      <c r="Q28" s="38">
        <f aca="true" t="shared" si="0" ref="Q28:Z28">Q21-Q22-Q24</f>
        <v>3.2999999999999994</v>
      </c>
      <c r="R28" s="38">
        <f t="shared" si="0"/>
        <v>4349.9000000000015</v>
      </c>
      <c r="S28" s="38">
        <f t="shared" si="0"/>
        <v>104.79999999999995</v>
      </c>
      <c r="T28" s="38">
        <f t="shared" si="0"/>
        <v>754</v>
      </c>
      <c r="U28" s="38">
        <f t="shared" si="0"/>
        <v>4349.9000000000015</v>
      </c>
      <c r="V28" s="38">
        <f t="shared" si="0"/>
        <v>0</v>
      </c>
      <c r="W28" s="38">
        <f t="shared" si="0"/>
        <v>0</v>
      </c>
      <c r="X28" s="38">
        <f t="shared" si="0"/>
        <v>724.2</v>
      </c>
      <c r="Y28" s="38">
        <f t="shared" si="0"/>
        <v>0</v>
      </c>
      <c r="Z28" s="38">
        <f t="shared" si="0"/>
        <v>29.8</v>
      </c>
    </row>
    <row r="29" spans="1:26" ht="38.25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6" ht="54.7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ht="12.75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6:Z36"/>
    <mergeCell ref="A37:Z37"/>
    <mergeCell ref="X18:Z18"/>
    <mergeCell ref="A33:Z33"/>
    <mergeCell ref="A34:Z34"/>
    <mergeCell ref="A35:Z35"/>
    <mergeCell ref="Q18:Q19"/>
    <mergeCell ref="R18:S18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Q21" sqref="Q21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965</v>
      </c>
      <c r="Q21" s="38">
        <v>866</v>
      </c>
    </row>
    <row r="22" spans="1:17" ht="25.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548</v>
      </c>
      <c r="Q22" s="38">
        <v>479</v>
      </c>
    </row>
    <row r="23" spans="1:17" ht="15.7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365</v>
      </c>
      <c r="Q23" s="38">
        <v>337</v>
      </c>
    </row>
    <row r="24" spans="1:17" ht="15.7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52</v>
      </c>
      <c r="Q24" s="38">
        <v>50</v>
      </c>
    </row>
    <row r="25" spans="1:17" ht="25.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>
        <v>0</v>
      </c>
    </row>
    <row r="26" spans="1:17" ht="15.7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A15">
      <selection activeCell="P23" sqref="P23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4" t="s">
        <v>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spans="1:37" ht="19.5" customHeight="1">
      <c r="A16" s="155" t="s">
        <v>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</row>
    <row r="17" spans="1:37" ht="12.75">
      <c r="A17" s="156" t="s">
        <v>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</row>
    <row r="18" spans="1:37" ht="15" customHeight="1">
      <c r="A18" s="151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1" t="s">
        <v>6</v>
      </c>
      <c r="P18" s="149" t="s">
        <v>257</v>
      </c>
      <c r="Q18" s="149" t="s">
        <v>258</v>
      </c>
      <c r="R18" s="149" t="s">
        <v>256</v>
      </c>
      <c r="S18" s="153" t="s">
        <v>259</v>
      </c>
      <c r="T18" s="149" t="s">
        <v>260</v>
      </c>
      <c r="U18" s="149" t="s">
        <v>261</v>
      </c>
      <c r="V18" s="149" t="s">
        <v>262</v>
      </c>
      <c r="W18" s="149" t="s">
        <v>253</v>
      </c>
      <c r="X18" s="149" t="s">
        <v>263</v>
      </c>
      <c r="Y18" s="149" t="s">
        <v>254</v>
      </c>
      <c r="Z18" s="149" t="s">
        <v>255</v>
      </c>
      <c r="AA18" s="149" t="s">
        <v>264</v>
      </c>
      <c r="AB18" s="149" t="s">
        <v>368</v>
      </c>
      <c r="AC18" s="149" t="s">
        <v>62</v>
      </c>
      <c r="AD18" s="152" t="s">
        <v>402</v>
      </c>
      <c r="AE18" s="152"/>
      <c r="AF18" s="152"/>
      <c r="AG18" s="152"/>
      <c r="AH18" s="152"/>
      <c r="AI18" s="152"/>
      <c r="AJ18" s="152"/>
      <c r="AK18" s="152"/>
    </row>
    <row r="19" spans="1:37" ht="60" customHeight="1">
      <c r="A19" s="1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1"/>
      <c r="P19" s="149"/>
      <c r="Q19" s="149"/>
      <c r="R19" s="149"/>
      <c r="S19" s="153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f>'[1]Раздел 1.1'!P21</f>
        <v>1</v>
      </c>
      <c r="Q21" s="4">
        <f>'[1]Раздел 1.1'!Q21</f>
        <v>1</v>
      </c>
      <c r="R21" s="4">
        <f>'[1]Раздел 1.1'!R21</f>
        <v>1</v>
      </c>
      <c r="S21" s="4">
        <f>'[1]Раздел 1.1'!S21</f>
        <v>1</v>
      </c>
      <c r="T21" s="4">
        <f>'[1]Раздел 1.1'!T21</f>
        <v>0</v>
      </c>
      <c r="U21" s="4">
        <f>'[1]Раздел 1.1'!U21</f>
        <v>0</v>
      </c>
      <c r="V21" s="4">
        <f>'[1]Раздел 1.1'!V21</f>
        <v>1</v>
      </c>
      <c r="W21" s="4">
        <f>'[1]Раздел 1.1'!W21</f>
        <v>1</v>
      </c>
      <c r="X21" s="4">
        <f>'[1]Раздел 1.1'!X21</f>
        <v>1</v>
      </c>
      <c r="Y21" s="4">
        <f>'[1]Раздел 1.1'!Y21</f>
        <v>1</v>
      </c>
      <c r="Z21" s="4">
        <f>'[1]Раздел 1.1'!Z21</f>
        <v>1</v>
      </c>
      <c r="AA21" s="4">
        <f>'[1]Раздел 1.1'!AA21</f>
        <v>1</v>
      </c>
      <c r="AB21" s="4">
        <f>'[1]Раздел 1.1'!AB21</f>
        <v>1</v>
      </c>
      <c r="AC21" s="4">
        <f>'[1]Раздел 1.1'!AC21</f>
        <v>1</v>
      </c>
      <c r="AD21" s="4">
        <f>'[1]Раздел 1.1'!AD21</f>
        <v>0</v>
      </c>
      <c r="AE21" s="4">
        <f>'[1]Раздел 1.1'!AE21</f>
        <v>0</v>
      </c>
      <c r="AF21" s="4">
        <f>'[1]Раздел 1.1'!AF21</f>
        <v>0</v>
      </c>
      <c r="AG21" s="4">
        <f>'[1]Раздел 1.1'!AG21</f>
        <v>0</v>
      </c>
      <c r="AH21" s="4">
        <f>'[1]Раздел 1.1'!AH21</f>
        <v>0</v>
      </c>
      <c r="AI21" s="4">
        <f>'[1]Раздел 1.1'!AI21</f>
        <v>0</v>
      </c>
      <c r="AJ21" s="4">
        <f>'[1]Раздел 1.1'!AJ21</f>
        <v>0</v>
      </c>
      <c r="AK21" s="4">
        <f>'[1]Раздел 1.1'!AK21</f>
        <v>1</v>
      </c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26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18</v>
      </c>
    </row>
    <row r="25" spans="1:29" ht="30" customHeight="1">
      <c r="A25" s="150" t="s">
        <v>384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73"/>
      <c r="AA25" s="73"/>
      <c r="AB25" s="73"/>
      <c r="AC25" s="73"/>
    </row>
  </sheetData>
  <sheetProtection password="DA49" sheet="1" objects="1" scenarios="1" selectLockedCells="1"/>
  <mergeCells count="21">
    <mergeCell ref="AC18:AC19"/>
    <mergeCell ref="V18:V19"/>
    <mergeCell ref="AB18:AB19"/>
    <mergeCell ref="U18:U19"/>
    <mergeCell ref="AD18:AK18"/>
    <mergeCell ref="S18:S19"/>
    <mergeCell ref="W18:W19"/>
    <mergeCell ref="R18:R19"/>
    <mergeCell ref="X18:X19"/>
    <mergeCell ref="A15:AK15"/>
    <mergeCell ref="A16:AK16"/>
    <mergeCell ref="A17:AK17"/>
    <mergeCell ref="Z18:Z19"/>
    <mergeCell ref="AA18:AA19"/>
    <mergeCell ref="T18:T19"/>
    <mergeCell ref="A25:Y25"/>
    <mergeCell ref="A18:A19"/>
    <mergeCell ref="O18:O19"/>
    <mergeCell ref="P18:P19"/>
    <mergeCell ref="Q18:Q19"/>
    <mergeCell ref="Y18:Y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tabSelected="1" zoomScalePageLayoutView="0" workbookViewId="0" topLeftCell="A17">
      <selection activeCell="P22" sqref="P22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12.75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f>P23</f>
        <v>134.1</v>
      </c>
    </row>
    <row r="22" spans="1:16" ht="25.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f>P24+P27+P29</f>
        <v>134.1</v>
      </c>
    </row>
    <row r="24" spans="1:16" ht="38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f>P26</f>
        <v>6.7</v>
      </c>
    </row>
    <row r="25" spans="1:16" ht="25.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6.7</v>
      </c>
    </row>
    <row r="27" spans="1:16" ht="25.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f>19.1+85.5</f>
        <v>104.6</v>
      </c>
    </row>
    <row r="28" spans="1:16" ht="15.7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f>19+3.8</f>
        <v>22.8</v>
      </c>
    </row>
    <row r="30" spans="1:16" ht="15.7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3.8</v>
      </c>
    </row>
    <row r="31" spans="1:16" ht="38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P22" sqref="P22:P24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4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12.75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134.1</v>
      </c>
    </row>
    <row r="22" spans="1:16" ht="25.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f>85.5+6.7</f>
        <v>92.2</v>
      </c>
    </row>
    <row r="23" spans="1:16" ht="15.7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f>19.1+19+3.8</f>
        <v>41.9</v>
      </c>
    </row>
    <row r="24" spans="1:16" ht="15.7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63.75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1" t="s">
        <v>424</v>
      </c>
      <c r="P30" s="181"/>
      <c r="Q30" s="181"/>
      <c r="R30" s="71"/>
      <c r="S30" s="181" t="s">
        <v>425</v>
      </c>
      <c r="T30" s="181"/>
      <c r="U30" s="181"/>
      <c r="V30" s="71"/>
      <c r="W30" s="183"/>
      <c r="X30" s="183"/>
      <c r="Y30" s="71"/>
      <c r="Z30" s="71"/>
      <c r="AA30" s="71"/>
    </row>
    <row r="31" spans="15:25" ht="12.75">
      <c r="O31" s="184" t="s">
        <v>189</v>
      </c>
      <c r="P31" s="184"/>
      <c r="Q31" s="184"/>
      <c r="S31" s="184" t="s">
        <v>364</v>
      </c>
      <c r="T31" s="184"/>
      <c r="U31" s="184"/>
      <c r="W31" s="185" t="s">
        <v>190</v>
      </c>
      <c r="X31" s="185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0"/>
      <c r="X32" s="180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1" t="s">
        <v>426</v>
      </c>
      <c r="P33" s="181"/>
      <c r="Q33" s="181"/>
      <c r="S33" s="181" t="s">
        <v>423</v>
      </c>
      <c r="T33" s="181"/>
      <c r="U33" s="181"/>
      <c r="W33" s="182">
        <v>45026</v>
      </c>
      <c r="X33" s="182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7" t="s">
        <v>191</v>
      </c>
      <c r="P34" s="177"/>
      <c r="Q34" s="177"/>
      <c r="S34" s="178" t="s">
        <v>365</v>
      </c>
      <c r="T34" s="178"/>
      <c r="U34" s="178"/>
      <c r="W34" s="179" t="s">
        <v>192</v>
      </c>
      <c r="X34" s="179"/>
      <c r="Y34" s="72"/>
    </row>
  </sheetData>
  <sheetProtection password="DA49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DA49" sheet="1" objects="1" scenarios="1" selectLockedCells="1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DA49" sheet="1" objects="1" scenarios="1" selectLockedCells="1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DA49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8">
      <selection activeCell="P21" sqref="P21:Y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ht="12.75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ht="12.75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>
      <c r="A18" s="151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1" t="s">
        <v>6</v>
      </c>
      <c r="P18" s="149" t="s">
        <v>338</v>
      </c>
      <c r="Q18" s="149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>
      <c r="A19" s="1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1"/>
      <c r="P19" s="149"/>
      <c r="Q19" s="149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f>'[1]Раздел 1.1.1'!P21</f>
        <v>1966</v>
      </c>
      <c r="Q21" s="75">
        <f>'[1]Раздел 1.1.1'!Q21</f>
        <v>2021</v>
      </c>
      <c r="R21" s="4">
        <f>'[1]Раздел 1.1.1'!R21</f>
        <v>0</v>
      </c>
      <c r="S21" s="4">
        <f>'[1]Раздел 1.1.1'!S21</f>
        <v>1</v>
      </c>
      <c r="T21" s="4">
        <f>'[1]Раздел 1.1.1'!T21</f>
        <v>0</v>
      </c>
      <c r="U21" s="4">
        <f>'[1]Раздел 1.1.1'!U21</f>
        <v>0</v>
      </c>
      <c r="V21" s="4">
        <f>'[1]Раздел 1.1.1'!V21</f>
        <v>0</v>
      </c>
      <c r="W21" s="4">
        <f>'[1]Раздел 1.1.1'!W21</f>
        <v>0</v>
      </c>
      <c r="X21" s="4">
        <f>'[1]Раздел 1.1.1'!X21</f>
        <v>0</v>
      </c>
      <c r="Y21" s="4">
        <f>'[1]Раздел 1.1.1'!Y21</f>
        <v>0</v>
      </c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22">
      <selection activeCell="P45" sqref="P45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49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49" t="s">
        <v>6</v>
      </c>
      <c r="P18" s="164" t="s">
        <v>372</v>
      </c>
      <c r="Q18" s="164"/>
    </row>
    <row r="19" spans="1:18" ht="79.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81</v>
      </c>
      <c r="Q19" s="11" t="s">
        <v>371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0</v>
      </c>
      <c r="Q21" s="4">
        <v>0</v>
      </c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0</v>
      </c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0</v>
      </c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>
        <v>0</v>
      </c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0</v>
      </c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>
        <v>0</v>
      </c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>
        <v>0</v>
      </c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>
        <v>0</v>
      </c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>
        <v>0</v>
      </c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>
        <v>0</v>
      </c>
      <c r="R33" s="20"/>
    </row>
    <row r="34" spans="1:18" ht="15.7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>
        <v>0</v>
      </c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>
        <v>0</v>
      </c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0</v>
      </c>
      <c r="Q36" s="4">
        <v>0</v>
      </c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0</v>
      </c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>
        <v>0</v>
      </c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1</v>
      </c>
      <c r="Q39" s="4">
        <v>0</v>
      </c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0</v>
      </c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>
        <v>0</v>
      </c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>
        <v>0</v>
      </c>
      <c r="R42" s="20"/>
    </row>
    <row r="43" spans="1:16" ht="34.5" customHeight="1">
      <c r="A43" s="23" t="s">
        <v>28</v>
      </c>
      <c r="O43" s="24">
        <v>23</v>
      </c>
      <c r="P43" s="6">
        <v>32</v>
      </c>
    </row>
    <row r="44" spans="1:16" ht="25.5">
      <c r="A44" s="30" t="s">
        <v>29</v>
      </c>
      <c r="O44" s="24">
        <v>24</v>
      </c>
      <c r="P44" s="6">
        <v>3</v>
      </c>
    </row>
    <row r="45" spans="1:16" ht="15.75">
      <c r="A45" s="30" t="s">
        <v>30</v>
      </c>
      <c r="O45" s="24">
        <v>25</v>
      </c>
      <c r="P45" s="25">
        <v>27</v>
      </c>
    </row>
    <row r="46" spans="1:16" ht="25.5">
      <c r="A46" s="30" t="s">
        <v>317</v>
      </c>
      <c r="O46" s="24">
        <v>26</v>
      </c>
      <c r="P46" s="6">
        <v>12</v>
      </c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7" sqref="P27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0</v>
      </c>
      <c r="Q21" s="4">
        <v>0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0</v>
      </c>
      <c r="Q22" s="4">
        <v>0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0</v>
      </c>
      <c r="Q23" s="4">
        <v>0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0</v>
      </c>
      <c r="Q24" s="4">
        <v>0</v>
      </c>
    </row>
    <row r="25" spans="1:16" ht="49.5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0</v>
      </c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0</v>
      </c>
    </row>
    <row r="27" spans="1:16" ht="25.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Q22" sqref="Q22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291</v>
      </c>
      <c r="Q18" s="149" t="s">
        <v>292</v>
      </c>
      <c r="R18" s="149" t="s">
        <v>293</v>
      </c>
      <c r="S18" s="149"/>
      <c r="T18" s="149"/>
    </row>
    <row r="19" spans="1:20" ht="34.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548</v>
      </c>
      <c r="Q21" s="4">
        <v>548</v>
      </c>
      <c r="R21" s="4">
        <v>0</v>
      </c>
      <c r="S21" s="4">
        <v>253</v>
      </c>
      <c r="T21" s="4">
        <v>295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365</v>
      </c>
      <c r="Q22" s="4">
        <v>19</v>
      </c>
      <c r="R22" s="4">
        <v>0</v>
      </c>
      <c r="S22" s="4">
        <v>307</v>
      </c>
      <c r="T22" s="4">
        <v>58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52</v>
      </c>
      <c r="Q23" s="4">
        <v>0</v>
      </c>
      <c r="R23" s="4">
        <v>0</v>
      </c>
      <c r="S23" s="4">
        <v>52</v>
      </c>
      <c r="T23" s="4">
        <v>0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965</v>
      </c>
      <c r="Q24" s="4">
        <v>567</v>
      </c>
      <c r="R24" s="4">
        <v>0</v>
      </c>
      <c r="S24" s="4">
        <v>612</v>
      </c>
      <c r="T24" s="4">
        <v>353</v>
      </c>
    </row>
    <row r="25" spans="1:16" ht="45" customHeight="1">
      <c r="A25" s="23" t="s">
        <v>387</v>
      </c>
      <c r="O25" s="24">
        <v>5</v>
      </c>
      <c r="P25" s="6">
        <v>100</v>
      </c>
    </row>
    <row r="26" spans="1:16" ht="15.75">
      <c r="A26" s="31" t="s">
        <v>41</v>
      </c>
      <c r="O26" s="24">
        <v>6</v>
      </c>
      <c r="P26" s="6">
        <v>100</v>
      </c>
    </row>
    <row r="28" spans="1:20" ht="12.75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P21" sqref="P21:U31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44</v>
      </c>
      <c r="Q18" s="149" t="s">
        <v>45</v>
      </c>
      <c r="R18" s="149" t="s">
        <v>46</v>
      </c>
      <c r="S18" s="149"/>
      <c r="T18" s="149"/>
      <c r="U18" s="149"/>
    </row>
    <row r="19" spans="1:21" ht="30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f>'[1]Раздел 1.5'!P21</f>
        <v>5517</v>
      </c>
      <c r="Q21" s="4">
        <f>'[1]Раздел 1.5'!Q21</f>
        <v>0</v>
      </c>
      <c r="R21" s="4">
        <f>'[1]Раздел 1.5'!R21</f>
        <v>0</v>
      </c>
      <c r="S21" s="4">
        <f>'[1]Раздел 1.5'!S21</f>
        <v>5517</v>
      </c>
      <c r="T21" s="4">
        <f>'[1]Раздел 1.5'!T21</f>
        <v>0</v>
      </c>
      <c r="U21" s="4">
        <f>'[1]Раздел 1.5'!U21</f>
        <v>0</v>
      </c>
    </row>
    <row r="22" spans="1:21" ht="25.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f>'[1]Раздел 1.5'!P22</f>
        <v>3455</v>
      </c>
      <c r="Q22" s="4">
        <f>'[1]Раздел 1.5'!Q22</f>
        <v>0</v>
      </c>
      <c r="R22" s="4">
        <f>'[1]Раздел 1.5'!R22</f>
        <v>0</v>
      </c>
      <c r="S22" s="4">
        <f>'[1]Раздел 1.5'!S22</f>
        <v>3455</v>
      </c>
      <c r="T22" s="4">
        <f>'[1]Раздел 1.5'!T22</f>
        <v>0</v>
      </c>
      <c r="U22" s="4">
        <f>'[1]Раздел 1.5'!U22</f>
        <v>0</v>
      </c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f>'[1]Раздел 1.5'!P23</f>
        <v>281</v>
      </c>
      <c r="Q23" s="4">
        <f>'[1]Раздел 1.5'!Q23</f>
        <v>0</v>
      </c>
      <c r="R23" s="4">
        <f>'[1]Раздел 1.5'!R23</f>
        <v>0</v>
      </c>
      <c r="S23" s="4">
        <f>'[1]Раздел 1.5'!S23</f>
        <v>281</v>
      </c>
      <c r="T23" s="4">
        <f>'[1]Раздел 1.5'!T23</f>
        <v>0</v>
      </c>
      <c r="U23" s="4">
        <f>'[1]Раздел 1.5'!U23</f>
        <v>0</v>
      </c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f>'[1]Раздел 1.5'!P24</f>
        <v>2062</v>
      </c>
      <c r="Q24" s="4">
        <f>'[1]Раздел 1.5'!Q24</f>
        <v>0</v>
      </c>
      <c r="R24" s="4">
        <f>'[1]Раздел 1.5'!R24</f>
        <v>0</v>
      </c>
      <c r="S24" s="4">
        <f>'[1]Раздел 1.5'!S24</f>
        <v>2062</v>
      </c>
      <c r="T24" s="4">
        <f>'[1]Раздел 1.5'!T24</f>
        <v>0</v>
      </c>
      <c r="U24" s="4">
        <f>'[1]Раздел 1.5'!U24</f>
        <v>0</v>
      </c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f>'[1]Раздел 1.5'!P25</f>
        <v>44</v>
      </c>
      <c r="Q25" s="4">
        <f>'[1]Раздел 1.5'!Q25</f>
        <v>0</v>
      </c>
      <c r="R25" s="4">
        <f>'[1]Раздел 1.5'!R25</f>
        <v>0</v>
      </c>
      <c r="S25" s="4">
        <f>'[1]Раздел 1.5'!S25</f>
        <v>44</v>
      </c>
      <c r="T25" s="4">
        <f>'[1]Раздел 1.5'!T25</f>
        <v>0</v>
      </c>
      <c r="U25" s="4">
        <f>'[1]Раздел 1.5'!U25</f>
        <v>0</v>
      </c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f>'[1]Раздел 1.5'!P26</f>
        <v>0</v>
      </c>
      <c r="Q26" s="4">
        <f>'[1]Раздел 1.5'!Q26</f>
        <v>0</v>
      </c>
      <c r="R26" s="4">
        <f>'[1]Раздел 1.5'!R26</f>
        <v>0</v>
      </c>
      <c r="S26" s="4">
        <f>'[1]Раздел 1.5'!S26</f>
        <v>0</v>
      </c>
      <c r="T26" s="4">
        <f>'[1]Раздел 1.5'!T26</f>
        <v>0</v>
      </c>
      <c r="U26" s="4">
        <f>'[1]Раздел 1.5'!U26</f>
        <v>0</v>
      </c>
    </row>
    <row r="27" spans="1:21" ht="15.7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f>'[1]Раздел 1.5'!P27</f>
        <v>0</v>
      </c>
      <c r="Q27" s="4">
        <f>'[1]Раздел 1.5'!Q27</f>
        <v>0</v>
      </c>
      <c r="R27" s="4">
        <f>'[1]Раздел 1.5'!R27</f>
        <v>0</v>
      </c>
      <c r="S27" s="4">
        <f>'[1]Раздел 1.5'!S27</f>
        <v>0</v>
      </c>
      <c r="T27" s="4">
        <f>'[1]Раздел 1.5'!T27</f>
        <v>0</v>
      </c>
      <c r="U27" s="4">
        <f>'[1]Раздел 1.5'!U27</f>
        <v>0</v>
      </c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f>'[1]Раздел 1.5'!P28</f>
        <v>15013</v>
      </c>
      <c r="Q28" s="4">
        <f>'[1]Раздел 1.5'!Q28</f>
        <v>0</v>
      </c>
      <c r="R28" s="4">
        <f>'[1]Раздел 1.5'!R28</f>
        <v>0</v>
      </c>
      <c r="S28" s="4">
        <f>'[1]Раздел 1.5'!S28</f>
        <v>15013</v>
      </c>
      <c r="T28" s="4">
        <f>'[1]Раздел 1.5'!T28</f>
        <v>0</v>
      </c>
      <c r="U28" s="4">
        <f>'[1]Раздел 1.5'!U28</f>
        <v>0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f>'[1]Раздел 1.5'!P29</f>
        <v>5424</v>
      </c>
      <c r="Q29" s="4">
        <f>'[1]Раздел 1.5'!Q29</f>
        <v>0</v>
      </c>
      <c r="R29" s="4">
        <f>'[1]Раздел 1.5'!R29</f>
        <v>0</v>
      </c>
      <c r="S29" s="4">
        <f>'[1]Раздел 1.5'!S29</f>
        <v>5424</v>
      </c>
      <c r="T29" s="4">
        <f>'[1]Раздел 1.5'!T29</f>
        <v>0</v>
      </c>
      <c r="U29" s="4">
        <f>'[1]Раздел 1.5'!U29</f>
        <v>0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f>'[1]Раздел 1.5'!P30</f>
        <v>0</v>
      </c>
      <c r="Q30" s="4">
        <f>'[1]Раздел 1.5'!Q30</f>
        <v>0</v>
      </c>
      <c r="R30" s="4">
        <f>'[1]Раздел 1.5'!R30</f>
        <v>0</v>
      </c>
      <c r="S30" s="4">
        <f>'[1]Раздел 1.5'!S30</f>
        <v>0</v>
      </c>
      <c r="T30" s="4">
        <f>'[1]Раздел 1.5'!T30</f>
        <v>0</v>
      </c>
      <c r="U30" s="4">
        <f>'[1]Раздел 1.5'!U30</f>
        <v>0</v>
      </c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f>'[1]Раздел 1.5'!P31</f>
        <v>0</v>
      </c>
      <c r="Q31" s="4">
        <f>'[1]Раздел 1.5'!Q31</f>
        <v>0</v>
      </c>
      <c r="R31" s="4">
        <f>'[1]Раздел 1.5'!R31</f>
        <v>0</v>
      </c>
      <c r="S31" s="4">
        <f>'[1]Раздел 1.5'!S31</f>
        <v>0</v>
      </c>
      <c r="T31" s="4">
        <f>'[1]Раздел 1.5'!T31</f>
        <v>0</v>
      </c>
      <c r="U31" s="4">
        <f>'[1]Раздел 1.5'!U31</f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17">
      <selection activeCell="P60" sqref="P60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</v>
      </c>
    </row>
    <row r="22" spans="1:16" ht="15.7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1</v>
      </c>
    </row>
    <row r="47" spans="1:16" ht="15.7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8">
      <selection activeCell="P30" sqref="P30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166</v>
      </c>
      <c r="R18" s="149"/>
      <c r="S18" s="12"/>
    </row>
    <row r="19" spans="1:19" ht="79.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63</v>
      </c>
      <c r="R19" s="11" t="s">
        <v>241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f>'[1]Раздел 2.1'!P21</f>
        <v>58</v>
      </c>
      <c r="Q21" s="4">
        <f>'[1]Раздел 2.1'!Q21</f>
        <v>52</v>
      </c>
      <c r="R21" s="4">
        <f>'[1]Раздел 2.1'!R21</f>
        <v>12</v>
      </c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f>'[1]Раздел 2.1'!P22</f>
        <v>4</v>
      </c>
      <c r="Q22" s="4">
        <f>'[1]Раздел 2.1'!Q22</f>
        <v>2</v>
      </c>
      <c r="R22" s="4">
        <f>'[1]Раздел 2.1'!R22</f>
        <v>2</v>
      </c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f>'[1]Раздел 2.1'!P23</f>
        <v>0</v>
      </c>
      <c r="Q23" s="4">
        <f>'[1]Раздел 2.1'!Q23</f>
        <v>0</v>
      </c>
      <c r="R23" s="4">
        <f>'[1]Раздел 2.1'!R23</f>
        <v>0</v>
      </c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f>'[1]Раздел 2.1'!P24</f>
        <v>58</v>
      </c>
      <c r="Q24" s="4">
        <f>'[1]Раздел 2.1'!Q24</f>
        <v>52</v>
      </c>
      <c r="R24" s="4">
        <f>'[1]Раздел 2.1'!R24</f>
        <v>12</v>
      </c>
      <c r="S24" s="12"/>
    </row>
    <row r="25" spans="1:19" ht="15.7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f>'[1]Раздел 2.1'!P25</f>
        <v>58</v>
      </c>
      <c r="Q25" s="4">
        <f>'[1]Раздел 2.1'!Q25</f>
        <v>12</v>
      </c>
      <c r="R25" s="4">
        <f>'[1]Раздел 2.1'!R25</f>
        <v>12</v>
      </c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f>'[1]Раздел 2.1'!P26</f>
        <v>58</v>
      </c>
      <c r="Q26" s="4">
        <f>'[1]Раздел 2.1'!Q26</f>
        <v>52</v>
      </c>
      <c r="R26" s="4">
        <f>'[1]Раздел 2.1'!R26</f>
        <v>12</v>
      </c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f>'[1]Раздел 2.1'!P27</f>
        <v>0</v>
      </c>
      <c r="Q27" s="4">
        <f>'[1]Раздел 2.1'!Q27</f>
        <v>0</v>
      </c>
      <c r="R27" s="4">
        <f>'[1]Раздел 2.1'!R27</f>
        <v>0</v>
      </c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f>'[1]Раздел 2.1'!P28</f>
        <v>2</v>
      </c>
      <c r="Q28" s="13"/>
      <c r="R28" s="13"/>
      <c r="S28" s="12"/>
    </row>
    <row r="29" spans="1:19" ht="15.7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f>'[1]Раздел 2.1'!P29</f>
        <v>2</v>
      </c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27</v>
      </c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f>'[1]Раздел 2.1'!P31</f>
        <v>3</v>
      </c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f>'[1]Раздел 2.1'!P32</f>
        <v>4</v>
      </c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f>'[1]Раздел 2.1'!P33</f>
        <v>0</v>
      </c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f>'[1]Раздел 2.1'!P34</f>
        <v>23</v>
      </c>
      <c r="Q34" s="13"/>
      <c r="R34" s="13"/>
      <c r="S34" s="12"/>
    </row>
    <row r="35" spans="1:19" ht="15.7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f>'[1]Раздел 2.1'!P35</f>
        <v>0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PC-419-3</dc:creator>
  <cp:keywords/>
  <dc:description/>
  <cp:lastModifiedBy>pc</cp:lastModifiedBy>
  <cp:lastPrinted>2023-04-11T10:55:49Z</cp:lastPrinted>
  <dcterms:created xsi:type="dcterms:W3CDTF">2015-09-16T13:44:33Z</dcterms:created>
  <dcterms:modified xsi:type="dcterms:W3CDTF">2023-04-18T14:37:21Z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19.01.002.13.35.53</vt:lpwstr>
  </property>
  <property fmtid="{D5CDD505-2E9C-101B-9397-08002B2CF9AE}" pid="3" name="Версия">
    <vt:lpwstr>19.01.002.13.35.53</vt:lpwstr>
  </property>
</Properties>
</file>